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ba\Desktop\"/>
    </mc:Choice>
  </mc:AlternateContent>
  <xr:revisionPtr revIDLastSave="0" documentId="8_{E928EE1A-4BCB-499B-8377-181B387C4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026" sheetId="1" r:id="rId1"/>
  </sheets>
  <definedNames>
    <definedName name="_xlnm._FilterDatabase" localSheetId="0" hidden="1">'01-2026'!$A$7:$R$7</definedName>
    <definedName name="_xlnm.Print_Area" localSheetId="0">'01-2026'!$A$1:$R$67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5" i="1"/>
  <c r="C32" i="1"/>
  <c r="C31" i="1"/>
  <c r="C28" i="1"/>
  <c r="C61" i="1"/>
  <c r="C43" i="1"/>
  <c r="C45" i="1"/>
  <c r="C56" i="1"/>
  <c r="C21" i="1"/>
  <c r="C57" i="1"/>
  <c r="C58" i="1"/>
  <c r="C59" i="1"/>
  <c r="C24" i="1"/>
  <c r="C18" i="1"/>
  <c r="C52" i="1"/>
  <c r="C51" i="1"/>
  <c r="C50" i="1"/>
  <c r="C49" i="1"/>
  <c r="C60" i="1"/>
  <c r="C55" i="1"/>
  <c r="C42" i="1"/>
  <c r="C41" i="1"/>
  <c r="C15" i="1"/>
  <c r="J67" i="1"/>
  <c r="J66" i="1"/>
  <c r="J65" i="1"/>
  <c r="J64" i="1"/>
  <c r="J63" i="1"/>
  <c r="J57" i="1"/>
  <c r="J62" i="1"/>
  <c r="J54" i="1"/>
  <c r="J53" i="1"/>
  <c r="J48" i="1"/>
  <c r="J47" i="1"/>
  <c r="J44" i="1"/>
  <c r="J40" i="1"/>
  <c r="J39" i="1"/>
  <c r="J46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0" i="1"/>
  <c r="J19" i="1"/>
  <c r="J17" i="1"/>
  <c r="J16" i="1"/>
  <c r="J14" i="1"/>
  <c r="J13" i="1"/>
  <c r="J12" i="1"/>
  <c r="J11" i="1"/>
  <c r="J9" i="1"/>
  <c r="J8" i="1"/>
  <c r="C37" i="1"/>
  <c r="C36" i="1"/>
  <c r="C67" i="1"/>
  <c r="C66" i="1"/>
  <c r="C64" i="1"/>
  <c r="C27" i="1"/>
  <c r="C40" i="1"/>
  <c r="C39" i="1"/>
  <c r="C25" i="1"/>
  <c r="C9" i="1"/>
  <c r="C19" i="1"/>
  <c r="C17" i="1"/>
  <c r="C16" i="1"/>
  <c r="C13" i="1"/>
  <c r="C34" i="1"/>
  <c r="C14" i="1"/>
  <c r="C23" i="1"/>
  <c r="C26" i="1"/>
  <c r="C22" i="1"/>
  <c r="C62" i="1"/>
  <c r="C65" i="1"/>
  <c r="C11" i="1"/>
  <c r="C30" i="1"/>
  <c r="C47" i="1"/>
  <c r="C48" i="1"/>
  <c r="C44" i="1"/>
  <c r="C53" i="1"/>
  <c r="C29" i="1"/>
  <c r="C20" i="1"/>
  <c r="C10" i="1"/>
  <c r="C46" i="1"/>
  <c r="J10" i="1"/>
</calcChain>
</file>

<file path=xl/sharedStrings.xml><?xml version="1.0" encoding="utf-8"?>
<sst xmlns="http://schemas.openxmlformats.org/spreadsheetml/2006/main" count="200" uniqueCount="86">
  <si>
    <t>National Medical Supplies Fund</t>
  </si>
  <si>
    <t>No.</t>
  </si>
  <si>
    <t>Item Description</t>
  </si>
  <si>
    <t xml:space="preserve"> Qty.</t>
  </si>
  <si>
    <t>UOM</t>
  </si>
  <si>
    <t xml:space="preserve">Offered Qty. </t>
  </si>
  <si>
    <t>Manufacturer</t>
  </si>
  <si>
    <t>Model</t>
  </si>
  <si>
    <t>Origin</t>
  </si>
  <si>
    <t>Training</t>
  </si>
  <si>
    <t>Quality Certificates</t>
  </si>
  <si>
    <t>Agency</t>
  </si>
  <si>
    <t>Warranty</t>
  </si>
  <si>
    <t>Remark</t>
  </si>
  <si>
    <t>Unit</t>
  </si>
  <si>
    <t>Delivery Time / Days</t>
  </si>
  <si>
    <t>Examination Couch</t>
  </si>
  <si>
    <t>Set</t>
  </si>
  <si>
    <t>RFQ 01/2026 - Medical Equipment - Emergency</t>
  </si>
  <si>
    <t>Adult Scale with Tap</t>
  </si>
  <si>
    <t>Anesthesia Machine with two Vaporizers with UPS</t>
  </si>
  <si>
    <t>BLOOD GAS ANALYZER (with UPS)</t>
  </si>
  <si>
    <t>Blood Glucos Meter</t>
  </si>
  <si>
    <t>Delivery Table MANUAL</t>
  </si>
  <si>
    <t>DIAGNOSTIC TORCH</t>
  </si>
  <si>
    <t>DIGITAL BABY SCALE</t>
  </si>
  <si>
    <t>Drug Trolley</t>
  </si>
  <si>
    <t>Electric ICU Bed Five Movement With Mattress</t>
  </si>
  <si>
    <t>ELECTRIC SUCTION TWO BOTTLE</t>
  </si>
  <si>
    <t>Examination Lamp</t>
  </si>
  <si>
    <t>Hysteroscopy System</t>
  </si>
  <si>
    <t>Infusion Pump</t>
  </si>
  <si>
    <t>LED Double Head Ceiling Lamp</t>
  </si>
  <si>
    <t>Manual Patient Bed One Movement With  Mattress</t>
  </si>
  <si>
    <t>Mercury Sphygmomanometer</t>
  </si>
  <si>
    <t>Mobile Operating Lamp</t>
  </si>
  <si>
    <t>Orthopedic Surgical Set</t>
  </si>
  <si>
    <t>PATIENT MONITOR BASIC PARAMETERS</t>
  </si>
  <si>
    <t>PATIENT STRETCHER WITH TROLLEY</t>
  </si>
  <si>
    <t>PORTABLE ULTRASOUND - 2 SOCKETS -1 PROBE CONVEX (with UPS)</t>
  </si>
  <si>
    <t>Stethoscope Dual Head</t>
  </si>
  <si>
    <t>Syringe Pump</t>
  </si>
  <si>
    <t>Wheel Chair</t>
  </si>
  <si>
    <t>X-RAY VIEWING BOX DOUBLE</t>
  </si>
  <si>
    <t>Pcs</t>
  </si>
  <si>
    <t>Blood Glucos Meter test Strips (box of 50 pcs)</t>
  </si>
  <si>
    <t>Box</t>
  </si>
  <si>
    <t>Spectrophotometer</t>
  </si>
  <si>
    <t>Bed Side Cabinet</t>
  </si>
  <si>
    <t>Over Bed Table</t>
  </si>
  <si>
    <t>Operating Table weight capacity not less than 180 Kg</t>
  </si>
  <si>
    <t>ECG Machine</t>
  </si>
  <si>
    <t>Examination Screen</t>
  </si>
  <si>
    <t>شمال كردفان</t>
  </si>
  <si>
    <t>Delivery Place</t>
  </si>
  <si>
    <t>مخازن الصندوق القومي للإمدادات الطبية الخرطوم</t>
  </si>
  <si>
    <t>Unit Price / SDG</t>
  </si>
  <si>
    <t>Total Price / SDG</t>
  </si>
  <si>
    <t>Local Company</t>
  </si>
  <si>
    <t>DIATHERMY Machine min. 300W  with Trolley</t>
  </si>
  <si>
    <t>Orthopedic Table with Traction</t>
  </si>
  <si>
    <t>HOT AIR OVEN min. 36L</t>
  </si>
  <si>
    <t>Instrument Trolley Medium (SS)</t>
  </si>
  <si>
    <t>ICU Ventilator for Adult and Pediatric</t>
  </si>
  <si>
    <t>IV Stand</t>
  </si>
  <si>
    <t>Aneroid Sphygmomanometer</t>
  </si>
  <si>
    <t>Stethoscope Single Head</t>
  </si>
  <si>
    <t>Full Automated Chemistry Analyzer not less than 200 Test/H with Computer and UPS and all Accessories</t>
  </si>
  <si>
    <t>Autohematology Analyzer 3 Part Diff. with Reagent Set and with UPS</t>
  </si>
  <si>
    <t>Portable Nebulizer Machine</t>
  </si>
  <si>
    <t>Nepulizer Heavy Duty Machine</t>
  </si>
  <si>
    <t>Electric Centrifuge 8 X 15ml</t>
  </si>
  <si>
    <t>Autoclave min. 50 L</t>
  </si>
  <si>
    <t>Vital Sign Monitor with Trolley</t>
  </si>
  <si>
    <t>DEFIBRILLATOR WITH AED MODE &amp; WITHOUT INTERNAL PADDLE</t>
  </si>
  <si>
    <t>Binocular Electric Microscope</t>
  </si>
  <si>
    <t>Autoclave min. 20 L</t>
  </si>
  <si>
    <t>O2 Regulator Double Gauge with flow meter with Humidifier</t>
  </si>
  <si>
    <t>N2O Regulator Single Gauge</t>
  </si>
  <si>
    <t>Electrolyte Analyzer with Reagent set with UPS</t>
  </si>
  <si>
    <t>Semi Automated Coagulation Analyer Two Channel</t>
  </si>
  <si>
    <t>Fully Automated Hormone Analyzer, min. 36 TST/HR with all accessories with UPS</t>
  </si>
  <si>
    <t>CTG Machine</t>
  </si>
  <si>
    <t>Air Mattress  min. 120 Kg</t>
  </si>
  <si>
    <t>Digital Thermometer</t>
  </si>
  <si>
    <t>Digital X-Ray Machine (Floor Mounted, Maximum tube voltage not less than 125 KV, Patient Table weight min. 200 kg, Include  High performance PC,  DR printer and with all accessories)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</si>
</sst>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"/>
    <numFmt numFmtId="165" formatCode="_-[$€-2]\ * #,##0.00_-;\-[$€-2]\ * #,##0.00_-;_-[$€-2]\ * &quot;-&quot;??_-;_-@_-"/>
  </numFmts>
  <fonts count="14" x14ac:knownFonts="1">
    <font>
      <sz val="11"/>
      <name val="Calibri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0"/>
      <color indexed="8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  <font>
      <sz val="12"/>
      <color theme="1"/>
      <name val="Cambria"/>
      <family val="2"/>
      <scheme val="major"/>
    </font>
    <font>
      <sz val="12"/>
      <color indexed="8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6" tint="-0.249977111117893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9">
      <alignment vertical="top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0" borderId="4" xfId="0" applyFont="1" applyBorder="1"/>
    <xf numFmtId="0" fontId="3" fillId="0" borderId="7" xfId="0" applyFont="1" applyBorder="1"/>
    <xf numFmtId="0" fontId="3" fillId="0" borderId="1" xfId="0" applyFont="1" applyBorder="1"/>
    <xf numFmtId="0" fontId="10" fillId="0" borderId="8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7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</cellXfs>
  <cellStyles count="2">
    <cellStyle name="Normal" xfId="0" builtinId="0"/>
    <cellStyle name="Normal 2" xfId="1" xr:uid="{E8AD9AB6-695F-4C8A-B3F3-EE1702813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47624</xdr:colOff>
      <xdr:row>1</xdr:row>
      <xdr:rowOff>47625</xdr:rowOff>
    </xdr:from>
    <xdr:ext cx="571501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1649" y="247650"/>
          <a:ext cx="571501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65810</xdr:colOff>
      <xdr:row>1</xdr:row>
      <xdr:rowOff>48492</xdr:rowOff>
    </xdr:from>
    <xdr:ext cx="661554" cy="734291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68301" y="256310"/>
          <a:ext cx="661554" cy="73429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7"/>
  <sheetViews>
    <sheetView tabSelected="1" view="pageBreakPreview" zoomScale="6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8" sqref="A8:A67"/>
    </sheetView>
  </sheetViews>
  <sheetFormatPr defaultColWidth="12.5703125" defaultRowHeight="15" x14ac:dyDescent="0.25"/>
  <cols>
    <col min="1" max="1" width="4.85546875" style="5" customWidth="1"/>
    <col min="2" max="2" width="50" style="19" customWidth="1"/>
    <col min="3" max="3" width="7.140625" style="16" customWidth="1"/>
    <col min="4" max="4" width="10" style="5" customWidth="1"/>
    <col min="5" max="5" width="10.42578125" style="5" customWidth="1"/>
    <col min="6" max="6" width="20.7109375" style="5" customWidth="1"/>
    <col min="7" max="7" width="14.5703125" style="5" customWidth="1"/>
    <col min="8" max="8" width="18.5703125" style="5" customWidth="1"/>
    <col min="9" max="9" width="14.7109375" style="5" customWidth="1"/>
    <col min="10" max="10" width="15.42578125" style="5" customWidth="1"/>
    <col min="11" max="11" width="16.140625" style="5" customWidth="1"/>
    <col min="12" max="12" width="12.42578125" style="5" customWidth="1"/>
    <col min="13" max="13" width="16.85546875" style="5" customWidth="1"/>
    <col min="14" max="14" width="11.42578125" style="5" customWidth="1"/>
    <col min="15" max="15" width="12.28515625" style="5" customWidth="1"/>
    <col min="16" max="16" width="22.42578125" style="5" customWidth="1"/>
    <col min="17" max="17" width="35.5703125" style="5" bestFit="1" customWidth="1"/>
    <col min="18" max="37" width="22.42578125" style="5" customWidth="1"/>
    <col min="38" max="16384" width="12.5703125" style="5"/>
  </cols>
  <sheetData>
    <row r="1" spans="1:37" ht="16.5" thickBot="1" x14ac:dyDescent="0.3">
      <c r="A1" s="1"/>
      <c r="B1" s="17"/>
      <c r="C1" s="15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.75" x14ac:dyDescent="0.25">
      <c r="A2" s="1"/>
      <c r="B2" s="17"/>
      <c r="C2" s="15"/>
      <c r="D2" s="31"/>
      <c r="E2" s="34" t="s">
        <v>0</v>
      </c>
      <c r="F2" s="35"/>
      <c r="G2" s="35"/>
      <c r="H2" s="35"/>
      <c r="I2" s="35"/>
      <c r="J2" s="35"/>
      <c r="K2" s="35"/>
      <c r="L2" s="35"/>
      <c r="M2" s="36"/>
      <c r="N2" s="2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6.5" thickBot="1" x14ac:dyDescent="0.3">
      <c r="A3" s="1"/>
      <c r="B3" s="17"/>
      <c r="C3" s="15"/>
      <c r="D3" s="32"/>
      <c r="E3" s="37"/>
      <c r="F3" s="38"/>
      <c r="G3" s="38"/>
      <c r="H3" s="38"/>
      <c r="I3" s="38"/>
      <c r="J3" s="38"/>
      <c r="K3" s="38"/>
      <c r="L3" s="38"/>
      <c r="M3" s="39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.75" x14ac:dyDescent="0.25">
      <c r="A4" s="1"/>
      <c r="B4" s="17"/>
      <c r="C4" s="15"/>
      <c r="D4" s="32"/>
      <c r="E4" s="40" t="s">
        <v>18</v>
      </c>
      <c r="F4" s="41"/>
      <c r="G4" s="41"/>
      <c r="H4" s="41"/>
      <c r="I4" s="41"/>
      <c r="J4" s="41"/>
      <c r="K4" s="41"/>
      <c r="L4" s="41"/>
      <c r="M4" s="42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6.5" thickBot="1" x14ac:dyDescent="0.3">
      <c r="A5" s="1"/>
      <c r="B5" s="17"/>
      <c r="C5" s="15"/>
      <c r="D5" s="33"/>
      <c r="E5" s="43"/>
      <c r="F5" s="44"/>
      <c r="G5" s="44"/>
      <c r="H5" s="44"/>
      <c r="I5" s="44"/>
      <c r="J5" s="44"/>
      <c r="K5" s="44"/>
      <c r="L5" s="44"/>
      <c r="M5" s="45"/>
      <c r="N5" s="2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5.75" x14ac:dyDescent="0.25">
      <c r="A6" s="1"/>
      <c r="B6" s="17"/>
      <c r="C6" s="15"/>
      <c r="D6" s="2"/>
      <c r="E6" s="3"/>
      <c r="F6" s="3"/>
      <c r="G6" s="3"/>
      <c r="H6" s="3"/>
      <c r="I6" s="3"/>
      <c r="J6" s="3"/>
      <c r="K6" s="3"/>
      <c r="L6" s="3"/>
      <c r="M6" s="4"/>
      <c r="N6" s="4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9" customFormat="1" ht="31.5" x14ac:dyDescent="0.25">
      <c r="A7" s="12" t="s">
        <v>1</v>
      </c>
      <c r="B7" s="18" t="s">
        <v>2</v>
      </c>
      <c r="C7" s="12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14" t="s">
        <v>56</v>
      </c>
      <c r="J7" s="6" t="s">
        <v>57</v>
      </c>
      <c r="K7" s="14" t="s">
        <v>15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54</v>
      </c>
      <c r="R7" s="6" t="s">
        <v>58</v>
      </c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78.75" x14ac:dyDescent="0.25">
      <c r="A8" s="13">
        <v>1</v>
      </c>
      <c r="B8" s="28" t="s">
        <v>85</v>
      </c>
      <c r="C8" s="29">
        <v>1</v>
      </c>
      <c r="D8" s="29" t="s">
        <v>14</v>
      </c>
      <c r="E8" s="23"/>
      <c r="F8" s="23"/>
      <c r="G8" s="23"/>
      <c r="H8" s="23"/>
      <c r="I8" s="26"/>
      <c r="J8" s="10">
        <f t="shared" ref="J8:J67" si="0">I8*E8</f>
        <v>0</v>
      </c>
      <c r="K8" s="24"/>
      <c r="L8" s="23"/>
      <c r="M8" s="25"/>
      <c r="N8" s="25"/>
      <c r="O8" s="23"/>
      <c r="P8" s="25"/>
      <c r="Q8" s="27" t="s">
        <v>53</v>
      </c>
      <c r="R8" s="30"/>
      <c r="S8" s="4"/>
      <c r="T8" s="4"/>
      <c r="U8" s="4"/>
      <c r="V8" s="4"/>
      <c r="W8" s="4"/>
      <c r="X8" s="4"/>
      <c r="Y8" s="4"/>
      <c r="Z8" s="4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31.5" x14ac:dyDescent="0.25">
      <c r="A9" s="13">
        <v>2</v>
      </c>
      <c r="B9" s="28" t="s">
        <v>39</v>
      </c>
      <c r="C9" s="29">
        <f>5+15</f>
        <v>20</v>
      </c>
      <c r="D9" s="29" t="s">
        <v>14</v>
      </c>
      <c r="E9" s="23"/>
      <c r="F9" s="23"/>
      <c r="G9" s="23"/>
      <c r="H9" s="23"/>
      <c r="I9" s="26"/>
      <c r="J9" s="10">
        <f t="shared" si="0"/>
        <v>0</v>
      </c>
      <c r="K9" s="24"/>
      <c r="L9" s="23"/>
      <c r="M9" s="25"/>
      <c r="N9" s="25"/>
      <c r="O9" s="23"/>
      <c r="P9" s="25"/>
      <c r="Q9" s="27" t="s">
        <v>55</v>
      </c>
      <c r="R9" s="30"/>
      <c r="S9" s="4"/>
      <c r="T9" s="4"/>
      <c r="U9" s="4"/>
      <c r="V9" s="4"/>
      <c r="W9" s="4"/>
      <c r="X9" s="4"/>
      <c r="Y9" s="4"/>
      <c r="Z9" s="4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31.5" x14ac:dyDescent="0.25">
      <c r="A10" s="13">
        <v>3</v>
      </c>
      <c r="B10" s="28" t="s">
        <v>20</v>
      </c>
      <c r="C10" s="29">
        <f>4+6</f>
        <v>10</v>
      </c>
      <c r="D10" s="29" t="s">
        <v>14</v>
      </c>
      <c r="E10" s="23"/>
      <c r="F10" s="23"/>
      <c r="G10" s="23"/>
      <c r="H10" s="23"/>
      <c r="I10" s="26"/>
      <c r="J10" s="10">
        <f t="shared" si="0"/>
        <v>0</v>
      </c>
      <c r="K10" s="24"/>
      <c r="L10" s="23"/>
      <c r="M10" s="25"/>
      <c r="N10" s="25"/>
      <c r="O10" s="23"/>
      <c r="P10" s="25"/>
      <c r="Q10" s="27" t="s">
        <v>55</v>
      </c>
      <c r="R10" s="30"/>
      <c r="S10" s="4"/>
      <c r="T10" s="4"/>
      <c r="U10" s="4"/>
      <c r="V10" s="4"/>
      <c r="W10" s="4"/>
      <c r="X10" s="4"/>
      <c r="Y10" s="4"/>
      <c r="Z10" s="4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8.75" x14ac:dyDescent="0.25">
      <c r="A11" s="13">
        <v>4</v>
      </c>
      <c r="B11" s="28" t="s">
        <v>28</v>
      </c>
      <c r="C11" s="29">
        <f>5+25</f>
        <v>30</v>
      </c>
      <c r="D11" s="29" t="s">
        <v>14</v>
      </c>
      <c r="E11" s="23"/>
      <c r="F11" s="23"/>
      <c r="G11" s="23"/>
      <c r="H11" s="23"/>
      <c r="I11" s="26"/>
      <c r="J11" s="10">
        <f t="shared" si="0"/>
        <v>0</v>
      </c>
      <c r="K11" s="24"/>
      <c r="L11" s="23"/>
      <c r="M11" s="25"/>
      <c r="N11" s="25"/>
      <c r="O11" s="23"/>
      <c r="P11" s="25"/>
      <c r="Q11" s="27" t="s">
        <v>55</v>
      </c>
      <c r="R11" s="30"/>
      <c r="S11" s="4"/>
      <c r="T11" s="4"/>
      <c r="U11" s="4"/>
      <c r="V11" s="4"/>
      <c r="W11" s="4"/>
      <c r="X11" s="4"/>
      <c r="Y11" s="4"/>
      <c r="Z11" s="4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8.75" x14ac:dyDescent="0.25">
      <c r="A12" s="13">
        <v>5</v>
      </c>
      <c r="B12" s="28" t="s">
        <v>59</v>
      </c>
      <c r="C12" s="29">
        <v>2</v>
      </c>
      <c r="D12" s="29" t="s">
        <v>14</v>
      </c>
      <c r="E12" s="23"/>
      <c r="F12" s="23"/>
      <c r="G12" s="23"/>
      <c r="H12" s="23"/>
      <c r="I12" s="26"/>
      <c r="J12" s="10">
        <f t="shared" si="0"/>
        <v>0</v>
      </c>
      <c r="K12" s="24"/>
      <c r="L12" s="23"/>
      <c r="M12" s="25"/>
      <c r="N12" s="25"/>
      <c r="O12" s="23"/>
      <c r="P12" s="25"/>
      <c r="Q12" s="27" t="s">
        <v>55</v>
      </c>
      <c r="R12" s="30"/>
      <c r="S12" s="4"/>
      <c r="T12" s="4"/>
      <c r="U12" s="4"/>
      <c r="V12" s="4"/>
      <c r="W12" s="4"/>
      <c r="X12" s="4"/>
      <c r="Y12" s="4"/>
      <c r="Z12" s="4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31.5" x14ac:dyDescent="0.25">
      <c r="A13" s="13">
        <v>6</v>
      </c>
      <c r="B13" s="28" t="s">
        <v>50</v>
      </c>
      <c r="C13" s="29">
        <f>3+7</f>
        <v>10</v>
      </c>
      <c r="D13" s="29" t="s">
        <v>14</v>
      </c>
      <c r="E13" s="23"/>
      <c r="F13" s="23"/>
      <c r="G13" s="23"/>
      <c r="H13" s="23"/>
      <c r="I13" s="26"/>
      <c r="J13" s="10">
        <f t="shared" si="0"/>
        <v>0</v>
      </c>
      <c r="K13" s="24"/>
      <c r="L13" s="23"/>
      <c r="M13" s="25"/>
      <c r="N13" s="25"/>
      <c r="O13" s="23"/>
      <c r="P13" s="25"/>
      <c r="Q13" s="27" t="s">
        <v>55</v>
      </c>
      <c r="R13" s="30"/>
      <c r="S13" s="4"/>
      <c r="T13" s="4"/>
      <c r="U13" s="4"/>
      <c r="V13" s="4"/>
      <c r="W13" s="4"/>
      <c r="X13" s="4"/>
      <c r="Y13" s="4"/>
      <c r="Z13" s="4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8.75" x14ac:dyDescent="0.25">
      <c r="A14" s="13">
        <v>7</v>
      </c>
      <c r="B14" s="28" t="s">
        <v>32</v>
      </c>
      <c r="C14" s="29">
        <f>3+7</f>
        <v>10</v>
      </c>
      <c r="D14" s="29" t="s">
        <v>14</v>
      </c>
      <c r="E14" s="23"/>
      <c r="F14" s="23"/>
      <c r="G14" s="23"/>
      <c r="H14" s="23"/>
      <c r="I14" s="26"/>
      <c r="J14" s="10">
        <f t="shared" si="0"/>
        <v>0</v>
      </c>
      <c r="K14" s="24"/>
      <c r="L14" s="23"/>
      <c r="M14" s="25"/>
      <c r="N14" s="25"/>
      <c r="O14" s="23"/>
      <c r="P14" s="25"/>
      <c r="Q14" s="27" t="s">
        <v>55</v>
      </c>
      <c r="R14" s="30"/>
      <c r="S14" s="4"/>
      <c r="T14" s="4"/>
      <c r="U14" s="4"/>
      <c r="V14" s="4"/>
      <c r="W14" s="4"/>
      <c r="X14" s="4"/>
      <c r="Y14" s="4"/>
      <c r="Z14" s="4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8.75" x14ac:dyDescent="0.25">
      <c r="A15" s="13">
        <v>8</v>
      </c>
      <c r="B15" s="28" t="s">
        <v>60</v>
      </c>
      <c r="C15" s="29">
        <f>0+5</f>
        <v>5</v>
      </c>
      <c r="D15" s="29" t="s">
        <v>14</v>
      </c>
      <c r="E15" s="23"/>
      <c r="F15" s="23"/>
      <c r="G15" s="23"/>
      <c r="H15" s="23"/>
      <c r="I15" s="26"/>
      <c r="J15" s="10"/>
      <c r="K15" s="24"/>
      <c r="L15" s="23"/>
      <c r="M15" s="25"/>
      <c r="N15" s="25"/>
      <c r="O15" s="23"/>
      <c r="P15" s="25"/>
      <c r="Q15" s="27" t="s">
        <v>55</v>
      </c>
      <c r="R15" s="30"/>
      <c r="S15" s="4"/>
      <c r="T15" s="4"/>
      <c r="U15" s="4"/>
      <c r="V15" s="4"/>
      <c r="W15" s="4"/>
      <c r="X15" s="4"/>
      <c r="Y15" s="4"/>
      <c r="Z15" s="4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8.75" x14ac:dyDescent="0.25">
      <c r="A16" s="13">
        <v>9</v>
      </c>
      <c r="B16" s="28" t="s">
        <v>36</v>
      </c>
      <c r="C16" s="29">
        <f>3+7</f>
        <v>10</v>
      </c>
      <c r="D16" s="29" t="s">
        <v>17</v>
      </c>
      <c r="E16" s="23"/>
      <c r="F16" s="23"/>
      <c r="G16" s="23"/>
      <c r="H16" s="23"/>
      <c r="I16" s="26"/>
      <c r="J16" s="10">
        <f t="shared" si="0"/>
        <v>0</v>
      </c>
      <c r="K16" s="24"/>
      <c r="L16" s="23"/>
      <c r="M16" s="25"/>
      <c r="N16" s="25"/>
      <c r="O16" s="23"/>
      <c r="P16" s="25"/>
      <c r="Q16" s="27" t="s">
        <v>55</v>
      </c>
      <c r="R16" s="30"/>
      <c r="S16" s="4"/>
      <c r="T16" s="4"/>
      <c r="U16" s="4"/>
      <c r="V16" s="4"/>
      <c r="W16" s="4"/>
      <c r="X16" s="4"/>
      <c r="Y16" s="4"/>
      <c r="Z16" s="4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8.75" x14ac:dyDescent="0.25">
      <c r="A17" s="13">
        <v>10</v>
      </c>
      <c r="B17" s="28" t="s">
        <v>37</v>
      </c>
      <c r="C17" s="29">
        <f>20+30</f>
        <v>50</v>
      </c>
      <c r="D17" s="29" t="s">
        <v>14</v>
      </c>
      <c r="E17" s="23"/>
      <c r="F17" s="23"/>
      <c r="G17" s="23"/>
      <c r="H17" s="23"/>
      <c r="I17" s="26"/>
      <c r="J17" s="10">
        <f t="shared" si="0"/>
        <v>0</v>
      </c>
      <c r="K17" s="24"/>
      <c r="L17" s="23"/>
      <c r="M17" s="25"/>
      <c r="N17" s="25"/>
      <c r="O17" s="23"/>
      <c r="P17" s="25"/>
      <c r="Q17" s="27" t="s">
        <v>55</v>
      </c>
      <c r="R17" s="30"/>
      <c r="S17" s="4"/>
      <c r="T17" s="4"/>
      <c r="U17" s="4"/>
      <c r="V17" s="4"/>
      <c r="W17" s="4"/>
      <c r="X17" s="4"/>
      <c r="Y17" s="4"/>
      <c r="Z17" s="4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8.75" x14ac:dyDescent="0.25">
      <c r="A18" s="13">
        <v>11</v>
      </c>
      <c r="B18" s="28" t="s">
        <v>73</v>
      </c>
      <c r="C18" s="29">
        <f>0+10</f>
        <v>10</v>
      </c>
      <c r="D18" s="29" t="s">
        <v>14</v>
      </c>
      <c r="E18" s="23"/>
      <c r="F18" s="23"/>
      <c r="G18" s="23"/>
      <c r="H18" s="23"/>
      <c r="I18" s="26"/>
      <c r="J18" s="10"/>
      <c r="K18" s="24"/>
      <c r="L18" s="23"/>
      <c r="M18" s="25"/>
      <c r="N18" s="25"/>
      <c r="O18" s="23"/>
      <c r="P18" s="25"/>
      <c r="Q18" s="27" t="s">
        <v>55</v>
      </c>
      <c r="R18" s="30"/>
      <c r="S18" s="4"/>
      <c r="T18" s="4"/>
      <c r="U18" s="4"/>
      <c r="V18" s="4"/>
      <c r="W18" s="4"/>
      <c r="X18" s="4"/>
      <c r="Y18" s="4"/>
      <c r="Z18" s="4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18.75" x14ac:dyDescent="0.25">
      <c r="A19" s="13">
        <v>12</v>
      </c>
      <c r="B19" s="28" t="s">
        <v>38</v>
      </c>
      <c r="C19" s="29">
        <f>2+18</f>
        <v>20</v>
      </c>
      <c r="D19" s="29" t="s">
        <v>14</v>
      </c>
      <c r="E19" s="23"/>
      <c r="F19" s="23"/>
      <c r="G19" s="23"/>
      <c r="H19" s="23"/>
      <c r="I19" s="26"/>
      <c r="J19" s="10">
        <f t="shared" si="0"/>
        <v>0</v>
      </c>
      <c r="K19" s="24"/>
      <c r="L19" s="23"/>
      <c r="M19" s="25"/>
      <c r="N19" s="25"/>
      <c r="O19" s="23"/>
      <c r="P19" s="25"/>
      <c r="Q19" s="27" t="s">
        <v>55</v>
      </c>
      <c r="R19" s="30"/>
      <c r="S19" s="4"/>
      <c r="T19" s="4"/>
      <c r="U19" s="4"/>
      <c r="V19" s="4"/>
      <c r="W19" s="4"/>
      <c r="X19" s="4"/>
      <c r="Y19" s="4"/>
      <c r="Z19" s="4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24" customHeight="1" x14ac:dyDescent="0.25">
      <c r="A20" s="13">
        <v>13</v>
      </c>
      <c r="B20" s="28" t="s">
        <v>72</v>
      </c>
      <c r="C20" s="29">
        <f>1+4</f>
        <v>5</v>
      </c>
      <c r="D20" s="29" t="s">
        <v>14</v>
      </c>
      <c r="E20" s="23"/>
      <c r="F20" s="23"/>
      <c r="G20" s="23"/>
      <c r="H20" s="23"/>
      <c r="I20" s="26"/>
      <c r="J20" s="10">
        <f t="shared" si="0"/>
        <v>0</v>
      </c>
      <c r="K20" s="24"/>
      <c r="L20" s="23"/>
      <c r="M20" s="25"/>
      <c r="N20" s="25"/>
      <c r="O20" s="23"/>
      <c r="P20" s="25"/>
      <c r="Q20" s="27" t="s">
        <v>55</v>
      </c>
      <c r="R20" s="30"/>
      <c r="S20" s="4"/>
      <c r="T20" s="4"/>
      <c r="U20" s="4"/>
      <c r="V20" s="4"/>
      <c r="W20" s="4"/>
      <c r="X20" s="4"/>
      <c r="Y20" s="4"/>
      <c r="Z20" s="4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ht="24" customHeight="1" x14ac:dyDescent="0.25">
      <c r="A21" s="13">
        <v>14</v>
      </c>
      <c r="B21" s="28" t="s">
        <v>76</v>
      </c>
      <c r="C21" s="29">
        <f>0+10</f>
        <v>10</v>
      </c>
      <c r="D21" s="29" t="s">
        <v>14</v>
      </c>
      <c r="E21" s="23"/>
      <c r="F21" s="23"/>
      <c r="G21" s="23"/>
      <c r="H21" s="23"/>
      <c r="I21" s="26"/>
      <c r="J21" s="10"/>
      <c r="K21" s="24"/>
      <c r="L21" s="23"/>
      <c r="M21" s="25"/>
      <c r="N21" s="25"/>
      <c r="O21" s="23"/>
      <c r="P21" s="25"/>
      <c r="Q21" s="27" t="s">
        <v>55</v>
      </c>
      <c r="R21" s="30"/>
      <c r="S21" s="4"/>
      <c r="T21" s="4"/>
      <c r="U21" s="4"/>
      <c r="V21" s="4"/>
      <c r="W21" s="4"/>
      <c r="X21" s="4"/>
      <c r="Y21" s="4"/>
      <c r="Z21" s="4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18.75" x14ac:dyDescent="0.25">
      <c r="A22" s="13">
        <v>15</v>
      </c>
      <c r="B22" s="28" t="s">
        <v>61</v>
      </c>
      <c r="C22" s="29">
        <f>1+4</f>
        <v>5</v>
      </c>
      <c r="D22" s="29" t="s">
        <v>14</v>
      </c>
      <c r="E22" s="23"/>
      <c r="F22" s="23"/>
      <c r="G22" s="23"/>
      <c r="H22" s="23"/>
      <c r="I22" s="26"/>
      <c r="J22" s="10">
        <f t="shared" si="0"/>
        <v>0</v>
      </c>
      <c r="K22" s="24"/>
      <c r="L22" s="23"/>
      <c r="M22" s="25"/>
      <c r="N22" s="25"/>
      <c r="O22" s="23"/>
      <c r="P22" s="25"/>
      <c r="Q22" s="27" t="s">
        <v>55</v>
      </c>
      <c r="R22" s="30"/>
      <c r="S22" s="4"/>
      <c r="T22" s="4"/>
      <c r="U22" s="4"/>
      <c r="V22" s="4"/>
      <c r="W22" s="4"/>
      <c r="X22" s="4"/>
      <c r="Y22" s="4"/>
      <c r="Z22" s="4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18.75" x14ac:dyDescent="0.25">
      <c r="A23" s="13">
        <v>16</v>
      </c>
      <c r="B23" s="28" t="s">
        <v>62</v>
      </c>
      <c r="C23" s="29">
        <f>9+21</f>
        <v>30</v>
      </c>
      <c r="D23" s="29" t="s">
        <v>14</v>
      </c>
      <c r="E23" s="23"/>
      <c r="F23" s="23"/>
      <c r="G23" s="23"/>
      <c r="H23" s="23"/>
      <c r="I23" s="26"/>
      <c r="J23" s="10">
        <f t="shared" si="0"/>
        <v>0</v>
      </c>
      <c r="K23" s="24"/>
      <c r="L23" s="23"/>
      <c r="M23" s="25"/>
      <c r="N23" s="25"/>
      <c r="O23" s="23"/>
      <c r="P23" s="25"/>
      <c r="Q23" s="27" t="s">
        <v>55</v>
      </c>
      <c r="R23" s="30"/>
      <c r="S23" s="4"/>
      <c r="T23" s="4"/>
      <c r="U23" s="4"/>
      <c r="V23" s="4"/>
      <c r="W23" s="4"/>
      <c r="X23" s="4"/>
      <c r="Y23" s="4"/>
      <c r="Z23" s="4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18.75" x14ac:dyDescent="0.25">
      <c r="A24" s="13">
        <v>17</v>
      </c>
      <c r="B24" s="28" t="s">
        <v>27</v>
      </c>
      <c r="C24" s="29">
        <f>10+20</f>
        <v>30</v>
      </c>
      <c r="D24" s="29" t="s">
        <v>14</v>
      </c>
      <c r="E24" s="23"/>
      <c r="F24" s="23"/>
      <c r="G24" s="23"/>
      <c r="H24" s="23"/>
      <c r="I24" s="26"/>
      <c r="J24" s="10">
        <f t="shared" si="0"/>
        <v>0</v>
      </c>
      <c r="K24" s="24"/>
      <c r="L24" s="23"/>
      <c r="M24" s="25"/>
      <c r="N24" s="25"/>
      <c r="O24" s="23"/>
      <c r="P24" s="25"/>
      <c r="Q24" s="27" t="s">
        <v>55</v>
      </c>
      <c r="R24" s="30"/>
      <c r="S24" s="4"/>
      <c r="T24" s="4"/>
      <c r="U24" s="4"/>
      <c r="V24" s="4"/>
      <c r="W24" s="4"/>
      <c r="X24" s="4"/>
      <c r="Y24" s="4"/>
      <c r="Z24" s="4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8.75" x14ac:dyDescent="0.25">
      <c r="A25" s="13">
        <v>18</v>
      </c>
      <c r="B25" s="28" t="s">
        <v>63</v>
      </c>
      <c r="C25" s="29">
        <f>5+5</f>
        <v>10</v>
      </c>
      <c r="D25" s="29" t="s">
        <v>14</v>
      </c>
      <c r="E25" s="23"/>
      <c r="F25" s="23"/>
      <c r="G25" s="23"/>
      <c r="H25" s="23"/>
      <c r="I25" s="26"/>
      <c r="J25" s="10">
        <f t="shared" si="0"/>
        <v>0</v>
      </c>
      <c r="K25" s="24"/>
      <c r="L25" s="23"/>
      <c r="M25" s="25"/>
      <c r="N25" s="25"/>
      <c r="O25" s="23"/>
      <c r="P25" s="25"/>
      <c r="Q25" s="27" t="s">
        <v>55</v>
      </c>
      <c r="R25" s="30"/>
      <c r="S25" s="4"/>
      <c r="T25" s="4"/>
      <c r="U25" s="4"/>
      <c r="V25" s="4"/>
      <c r="W25" s="4"/>
      <c r="X25" s="4"/>
      <c r="Y25" s="4"/>
      <c r="Z25" s="4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18.75" x14ac:dyDescent="0.25">
      <c r="A26" s="13">
        <v>19</v>
      </c>
      <c r="B26" s="28" t="s">
        <v>31</v>
      </c>
      <c r="C26" s="29">
        <f>18+32</f>
        <v>50</v>
      </c>
      <c r="D26" s="29" t="s">
        <v>14</v>
      </c>
      <c r="E26" s="23"/>
      <c r="F26" s="23"/>
      <c r="G26" s="23"/>
      <c r="H26" s="23"/>
      <c r="I26" s="26"/>
      <c r="J26" s="10">
        <f t="shared" si="0"/>
        <v>0</v>
      </c>
      <c r="K26" s="24"/>
      <c r="L26" s="23"/>
      <c r="M26" s="25"/>
      <c r="N26" s="25"/>
      <c r="O26" s="23"/>
      <c r="P26" s="25"/>
      <c r="Q26" s="27" t="s">
        <v>55</v>
      </c>
      <c r="R26" s="30"/>
      <c r="S26" s="4"/>
      <c r="T26" s="4"/>
      <c r="U26" s="4"/>
      <c r="V26" s="4"/>
      <c r="W26" s="4"/>
      <c r="X26" s="4"/>
      <c r="Y26" s="4"/>
      <c r="Z26" s="4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18.75" x14ac:dyDescent="0.25">
      <c r="A27" s="13">
        <v>20</v>
      </c>
      <c r="B27" s="28" t="s">
        <v>41</v>
      </c>
      <c r="C27" s="29">
        <f>18+32</f>
        <v>50</v>
      </c>
      <c r="D27" s="29" t="s">
        <v>14</v>
      </c>
      <c r="E27" s="23"/>
      <c r="F27" s="23"/>
      <c r="G27" s="23"/>
      <c r="H27" s="23"/>
      <c r="I27" s="26"/>
      <c r="J27" s="10">
        <f t="shared" si="0"/>
        <v>0</v>
      </c>
      <c r="K27" s="24"/>
      <c r="L27" s="23"/>
      <c r="M27" s="25"/>
      <c r="N27" s="25"/>
      <c r="O27" s="23"/>
      <c r="P27" s="25"/>
      <c r="Q27" s="27" t="s">
        <v>55</v>
      </c>
      <c r="R27" s="30"/>
      <c r="S27" s="4"/>
      <c r="T27" s="4"/>
      <c r="U27" s="4"/>
      <c r="V27" s="4"/>
      <c r="W27" s="4"/>
      <c r="X27" s="4"/>
      <c r="Y27" s="4"/>
      <c r="Z27" s="4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31.5" x14ac:dyDescent="0.25">
      <c r="A28" s="13">
        <v>21</v>
      </c>
      <c r="B28" s="28" t="s">
        <v>74</v>
      </c>
      <c r="C28" s="29">
        <f>2+8</f>
        <v>10</v>
      </c>
      <c r="D28" s="29" t="s">
        <v>14</v>
      </c>
      <c r="E28" s="23"/>
      <c r="F28" s="23"/>
      <c r="G28" s="23"/>
      <c r="H28" s="23"/>
      <c r="I28" s="26"/>
      <c r="J28" s="10">
        <f t="shared" si="0"/>
        <v>0</v>
      </c>
      <c r="K28" s="24"/>
      <c r="L28" s="23"/>
      <c r="M28" s="25"/>
      <c r="N28" s="25"/>
      <c r="O28" s="23"/>
      <c r="P28" s="25"/>
      <c r="Q28" s="27" t="s">
        <v>55</v>
      </c>
      <c r="R28" s="30"/>
      <c r="S28" s="4"/>
      <c r="T28" s="4"/>
      <c r="U28" s="4"/>
      <c r="V28" s="4"/>
      <c r="W28" s="4"/>
      <c r="X28" s="4"/>
      <c r="Y28" s="4"/>
      <c r="Z28" s="4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ht="21.6" customHeight="1" x14ac:dyDescent="0.25">
      <c r="A29" s="13">
        <v>22</v>
      </c>
      <c r="B29" s="28" t="s">
        <v>21</v>
      </c>
      <c r="C29" s="29">
        <f>1+2</f>
        <v>3</v>
      </c>
      <c r="D29" s="29" t="s">
        <v>14</v>
      </c>
      <c r="E29" s="23"/>
      <c r="F29" s="23"/>
      <c r="G29" s="23"/>
      <c r="H29" s="23"/>
      <c r="I29" s="26"/>
      <c r="J29" s="10">
        <f t="shared" si="0"/>
        <v>0</v>
      </c>
      <c r="K29" s="24"/>
      <c r="L29" s="23"/>
      <c r="M29" s="25"/>
      <c r="N29" s="25"/>
      <c r="O29" s="23"/>
      <c r="P29" s="25"/>
      <c r="Q29" s="27" t="s">
        <v>55</v>
      </c>
      <c r="R29" s="30"/>
      <c r="S29" s="4"/>
      <c r="T29" s="4"/>
      <c r="U29" s="4"/>
      <c r="V29" s="4"/>
      <c r="W29" s="4"/>
      <c r="X29" s="4"/>
      <c r="Y29" s="4"/>
      <c r="Z29" s="4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ht="18.75" x14ac:dyDescent="0.25">
      <c r="A30" s="13">
        <v>23</v>
      </c>
      <c r="B30" s="28" t="s">
        <v>26</v>
      </c>
      <c r="C30" s="29">
        <f>2+8</f>
        <v>10</v>
      </c>
      <c r="D30" s="29" t="s">
        <v>14</v>
      </c>
      <c r="E30" s="23"/>
      <c r="F30" s="23"/>
      <c r="G30" s="23"/>
      <c r="H30" s="23"/>
      <c r="I30" s="26"/>
      <c r="J30" s="10">
        <f t="shared" si="0"/>
        <v>0</v>
      </c>
      <c r="K30" s="24"/>
      <c r="L30" s="23"/>
      <c r="M30" s="25"/>
      <c r="N30" s="25"/>
      <c r="O30" s="23"/>
      <c r="P30" s="25"/>
      <c r="Q30" s="27" t="s">
        <v>55</v>
      </c>
      <c r="R30" s="30"/>
      <c r="S30" s="4"/>
      <c r="T30" s="4"/>
      <c r="U30" s="4"/>
      <c r="V30" s="4"/>
      <c r="W30" s="4"/>
      <c r="X30" s="4"/>
      <c r="Y30" s="4"/>
      <c r="Z30" s="4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ht="18.75" x14ac:dyDescent="0.25">
      <c r="A31" s="13">
        <v>24</v>
      </c>
      <c r="B31" s="28" t="s">
        <v>82</v>
      </c>
      <c r="C31" s="29">
        <f>0+10</f>
        <v>10</v>
      </c>
      <c r="D31" s="29" t="s">
        <v>14</v>
      </c>
      <c r="E31" s="23"/>
      <c r="F31" s="23"/>
      <c r="G31" s="23"/>
      <c r="H31" s="23"/>
      <c r="I31" s="26"/>
      <c r="J31" s="10"/>
      <c r="K31" s="24"/>
      <c r="L31" s="23"/>
      <c r="M31" s="25"/>
      <c r="N31" s="25"/>
      <c r="O31" s="23"/>
      <c r="P31" s="25"/>
      <c r="Q31" s="27" t="s">
        <v>55</v>
      </c>
      <c r="R31" s="30"/>
      <c r="S31" s="4"/>
      <c r="T31" s="4"/>
      <c r="U31" s="4"/>
      <c r="V31" s="4"/>
      <c r="W31" s="4"/>
      <c r="X31" s="4"/>
      <c r="Y31" s="4"/>
      <c r="Z31" s="4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ht="18.75" x14ac:dyDescent="0.25">
      <c r="A32" s="13">
        <v>25</v>
      </c>
      <c r="B32" s="28" t="s">
        <v>23</v>
      </c>
      <c r="C32" s="29">
        <f>3+17</f>
        <v>20</v>
      </c>
      <c r="D32" s="29" t="s">
        <v>14</v>
      </c>
      <c r="E32" s="23"/>
      <c r="F32" s="23"/>
      <c r="G32" s="23"/>
      <c r="H32" s="23"/>
      <c r="I32" s="26"/>
      <c r="J32" s="10">
        <f t="shared" si="0"/>
        <v>0</v>
      </c>
      <c r="K32" s="24"/>
      <c r="L32" s="23"/>
      <c r="M32" s="25"/>
      <c r="N32" s="25"/>
      <c r="O32" s="23"/>
      <c r="P32" s="25"/>
      <c r="Q32" s="27" t="s">
        <v>55</v>
      </c>
      <c r="R32" s="30"/>
      <c r="S32" s="4"/>
      <c r="T32" s="4"/>
      <c r="U32" s="4"/>
      <c r="V32" s="4"/>
      <c r="W32" s="4"/>
      <c r="X32" s="4"/>
      <c r="Y32" s="4"/>
      <c r="Z32" s="4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ht="18.75" x14ac:dyDescent="0.25">
      <c r="A33" s="13">
        <v>26</v>
      </c>
      <c r="B33" s="28" t="s">
        <v>30</v>
      </c>
      <c r="C33" s="29">
        <v>1</v>
      </c>
      <c r="D33" s="29" t="s">
        <v>14</v>
      </c>
      <c r="E33" s="23"/>
      <c r="F33" s="23"/>
      <c r="G33" s="23"/>
      <c r="H33" s="23"/>
      <c r="I33" s="26"/>
      <c r="J33" s="10">
        <f t="shared" si="0"/>
        <v>0</v>
      </c>
      <c r="K33" s="24"/>
      <c r="L33" s="23"/>
      <c r="M33" s="25"/>
      <c r="N33" s="25"/>
      <c r="O33" s="23"/>
      <c r="P33" s="25"/>
      <c r="Q33" s="27" t="s">
        <v>55</v>
      </c>
      <c r="R33" s="30"/>
      <c r="S33" s="4"/>
      <c r="T33" s="4"/>
      <c r="U33" s="4"/>
      <c r="V33" s="4"/>
      <c r="W33" s="4"/>
      <c r="X33" s="4"/>
      <c r="Y33" s="4"/>
      <c r="Z33" s="4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ht="18.75" x14ac:dyDescent="0.25">
      <c r="A34" s="13">
        <v>27</v>
      </c>
      <c r="B34" s="28" t="s">
        <v>35</v>
      </c>
      <c r="C34" s="29">
        <f>1+9</f>
        <v>10</v>
      </c>
      <c r="D34" s="29" t="s">
        <v>14</v>
      </c>
      <c r="E34" s="23"/>
      <c r="F34" s="23"/>
      <c r="G34" s="23"/>
      <c r="H34" s="23"/>
      <c r="I34" s="26"/>
      <c r="J34" s="10">
        <f t="shared" si="0"/>
        <v>0</v>
      </c>
      <c r="K34" s="24"/>
      <c r="L34" s="23"/>
      <c r="M34" s="25"/>
      <c r="N34" s="25"/>
      <c r="O34" s="23"/>
      <c r="P34" s="25"/>
      <c r="Q34" s="27" t="s">
        <v>55</v>
      </c>
      <c r="R34" s="30"/>
      <c r="S34" s="4"/>
      <c r="T34" s="4"/>
      <c r="U34" s="4"/>
      <c r="V34" s="4"/>
      <c r="W34" s="4"/>
      <c r="X34" s="4"/>
      <c r="Y34" s="4"/>
      <c r="Z34" s="4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ht="18.75" x14ac:dyDescent="0.25">
      <c r="A35" s="13">
        <v>28</v>
      </c>
      <c r="B35" s="28" t="s">
        <v>29</v>
      </c>
      <c r="C35" s="29">
        <f>1+29</f>
        <v>30</v>
      </c>
      <c r="D35" s="29" t="s">
        <v>14</v>
      </c>
      <c r="E35" s="23"/>
      <c r="F35" s="23"/>
      <c r="G35" s="23"/>
      <c r="H35" s="23"/>
      <c r="I35" s="26"/>
      <c r="J35" s="10">
        <f t="shared" si="0"/>
        <v>0</v>
      </c>
      <c r="K35" s="24"/>
      <c r="L35" s="23"/>
      <c r="M35" s="25"/>
      <c r="N35" s="25"/>
      <c r="O35" s="23"/>
      <c r="P35" s="25"/>
      <c r="Q35" s="27" t="s">
        <v>55</v>
      </c>
      <c r="R35" s="30"/>
      <c r="S35" s="4"/>
      <c r="T35" s="4"/>
      <c r="U35" s="4"/>
      <c r="V35" s="4"/>
      <c r="W35" s="4"/>
      <c r="X35" s="4"/>
      <c r="Y35" s="4"/>
      <c r="Z35" s="4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ht="18.75" x14ac:dyDescent="0.25">
      <c r="A36" s="13">
        <v>29</v>
      </c>
      <c r="B36" s="28" t="s">
        <v>16</v>
      </c>
      <c r="C36" s="29">
        <f>0+20</f>
        <v>20</v>
      </c>
      <c r="D36" s="29" t="s">
        <v>44</v>
      </c>
      <c r="E36" s="23"/>
      <c r="F36" s="23"/>
      <c r="G36" s="23"/>
      <c r="H36" s="23"/>
      <c r="I36" s="26"/>
      <c r="J36" s="10">
        <f t="shared" si="0"/>
        <v>0</v>
      </c>
      <c r="K36" s="24"/>
      <c r="L36" s="23"/>
      <c r="M36" s="25"/>
      <c r="N36" s="25"/>
      <c r="O36" s="23"/>
      <c r="P36" s="25"/>
      <c r="Q36" s="27" t="s">
        <v>55</v>
      </c>
      <c r="R36" s="30"/>
      <c r="S36" s="4"/>
      <c r="T36" s="4"/>
      <c r="U36" s="4"/>
      <c r="V36" s="4"/>
      <c r="W36" s="4"/>
      <c r="X36" s="4"/>
      <c r="Y36" s="4"/>
      <c r="Z36" s="4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ht="18.75" x14ac:dyDescent="0.25">
      <c r="A37" s="13">
        <v>30</v>
      </c>
      <c r="B37" s="28" t="s">
        <v>52</v>
      </c>
      <c r="C37" s="29">
        <f>0+20</f>
        <v>20</v>
      </c>
      <c r="D37" s="29" t="s">
        <v>44</v>
      </c>
      <c r="E37" s="23"/>
      <c r="F37" s="23"/>
      <c r="G37" s="23"/>
      <c r="H37" s="23"/>
      <c r="I37" s="26"/>
      <c r="J37" s="10">
        <f t="shared" si="0"/>
        <v>0</v>
      </c>
      <c r="K37" s="24"/>
      <c r="L37" s="23"/>
      <c r="M37" s="25"/>
      <c r="N37" s="25"/>
      <c r="O37" s="23"/>
      <c r="P37" s="25"/>
      <c r="Q37" s="27" t="s">
        <v>55</v>
      </c>
      <c r="R37" s="30"/>
      <c r="S37" s="4"/>
      <c r="T37" s="4"/>
      <c r="U37" s="4"/>
      <c r="V37" s="4"/>
      <c r="W37" s="4"/>
      <c r="X37" s="4"/>
      <c r="Y37" s="4"/>
      <c r="Z37" s="4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ht="18.75" x14ac:dyDescent="0.25">
      <c r="A38" s="13">
        <v>31</v>
      </c>
      <c r="B38" s="28" t="s">
        <v>64</v>
      </c>
      <c r="C38" s="29">
        <f>0+100</f>
        <v>100</v>
      </c>
      <c r="D38" s="29" t="s">
        <v>44</v>
      </c>
      <c r="E38" s="23"/>
      <c r="F38" s="23"/>
      <c r="G38" s="23"/>
      <c r="H38" s="23"/>
      <c r="I38" s="26"/>
      <c r="J38" s="10"/>
      <c r="K38" s="24"/>
      <c r="L38" s="23"/>
      <c r="M38" s="25"/>
      <c r="N38" s="25"/>
      <c r="O38" s="23"/>
      <c r="P38" s="25"/>
      <c r="Q38" s="27" t="s">
        <v>55</v>
      </c>
      <c r="R38" s="30"/>
      <c r="S38" s="4"/>
      <c r="T38" s="4"/>
      <c r="U38" s="4"/>
      <c r="V38" s="4"/>
      <c r="W38" s="4"/>
      <c r="X38" s="4"/>
      <c r="Y38" s="4"/>
      <c r="Z38" s="4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ht="18.75" x14ac:dyDescent="0.25">
      <c r="A39" s="13">
        <v>32</v>
      </c>
      <c r="B39" s="28" t="s">
        <v>34</v>
      </c>
      <c r="C39" s="29">
        <f>4+296</f>
        <v>300</v>
      </c>
      <c r="D39" s="29" t="s">
        <v>14</v>
      </c>
      <c r="E39" s="23"/>
      <c r="F39" s="23"/>
      <c r="G39" s="23"/>
      <c r="H39" s="23"/>
      <c r="I39" s="26"/>
      <c r="J39" s="10">
        <f t="shared" si="0"/>
        <v>0</v>
      </c>
      <c r="K39" s="24"/>
      <c r="L39" s="23"/>
      <c r="M39" s="25"/>
      <c r="N39" s="25"/>
      <c r="O39" s="23"/>
      <c r="P39" s="25"/>
      <c r="Q39" s="27" t="s">
        <v>55</v>
      </c>
      <c r="R39" s="30"/>
      <c r="S39" s="4"/>
      <c r="T39" s="4"/>
      <c r="U39" s="4"/>
      <c r="V39" s="4"/>
      <c r="W39" s="4"/>
      <c r="X39" s="4"/>
      <c r="Y39" s="4"/>
      <c r="Z39" s="4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ht="18.75" x14ac:dyDescent="0.25">
      <c r="A40" s="13">
        <v>33</v>
      </c>
      <c r="B40" s="28" t="s">
        <v>40</v>
      </c>
      <c r="C40" s="29">
        <f>3+297</f>
        <v>300</v>
      </c>
      <c r="D40" s="29" t="s">
        <v>14</v>
      </c>
      <c r="E40" s="23"/>
      <c r="F40" s="23"/>
      <c r="G40" s="23"/>
      <c r="H40" s="23"/>
      <c r="I40" s="26"/>
      <c r="J40" s="10">
        <f t="shared" si="0"/>
        <v>0</v>
      </c>
      <c r="K40" s="24"/>
      <c r="L40" s="23"/>
      <c r="M40" s="25"/>
      <c r="N40" s="25"/>
      <c r="O40" s="23"/>
      <c r="P40" s="25"/>
      <c r="Q40" s="27" t="s">
        <v>55</v>
      </c>
      <c r="R40" s="30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ht="18.75" x14ac:dyDescent="0.25">
      <c r="A41" s="13">
        <v>34</v>
      </c>
      <c r="B41" s="28" t="s">
        <v>65</v>
      </c>
      <c r="C41" s="29">
        <f>0+100</f>
        <v>100</v>
      </c>
      <c r="D41" s="29" t="s">
        <v>44</v>
      </c>
      <c r="E41" s="23"/>
      <c r="F41" s="23"/>
      <c r="G41" s="23"/>
      <c r="H41" s="23"/>
      <c r="I41" s="26"/>
      <c r="J41" s="10"/>
      <c r="K41" s="24"/>
      <c r="L41" s="23"/>
      <c r="M41" s="25"/>
      <c r="N41" s="25"/>
      <c r="O41" s="23"/>
      <c r="P41" s="25"/>
      <c r="Q41" s="27" t="s">
        <v>55</v>
      </c>
      <c r="R41" s="30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ht="18.75" x14ac:dyDescent="0.25">
      <c r="A42" s="13">
        <v>35</v>
      </c>
      <c r="B42" s="28" t="s">
        <v>66</v>
      </c>
      <c r="C42" s="29">
        <f>0+100</f>
        <v>100</v>
      </c>
      <c r="D42" s="29" t="s">
        <v>44</v>
      </c>
      <c r="E42" s="23"/>
      <c r="F42" s="23"/>
      <c r="G42" s="23"/>
      <c r="H42" s="23"/>
      <c r="I42" s="26"/>
      <c r="J42" s="10"/>
      <c r="K42" s="24"/>
      <c r="L42" s="23"/>
      <c r="M42" s="25"/>
      <c r="N42" s="25"/>
      <c r="O42" s="23"/>
      <c r="P42" s="25"/>
      <c r="Q42" s="27" t="s">
        <v>55</v>
      </c>
      <c r="R42" s="30"/>
      <c r="S42" s="4"/>
      <c r="T42" s="4"/>
      <c r="U42" s="4"/>
      <c r="V42" s="4"/>
      <c r="W42" s="4"/>
      <c r="X42" s="4"/>
      <c r="Y42" s="4"/>
      <c r="Z42" s="4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ht="18.75" x14ac:dyDescent="0.25">
      <c r="A43" s="13">
        <v>36</v>
      </c>
      <c r="B43" s="28" t="s">
        <v>83</v>
      </c>
      <c r="C43" s="29">
        <f>0+50</f>
        <v>50</v>
      </c>
      <c r="D43" s="29" t="s">
        <v>14</v>
      </c>
      <c r="E43" s="23"/>
      <c r="F43" s="23"/>
      <c r="G43" s="23"/>
      <c r="H43" s="23"/>
      <c r="I43" s="26"/>
      <c r="J43" s="10"/>
      <c r="K43" s="24"/>
      <c r="L43" s="23"/>
      <c r="M43" s="25"/>
      <c r="N43" s="25"/>
      <c r="O43" s="23"/>
      <c r="P43" s="25"/>
      <c r="Q43" s="27" t="s">
        <v>55</v>
      </c>
      <c r="R43" s="30"/>
      <c r="S43" s="4"/>
      <c r="T43" s="4"/>
      <c r="U43" s="4"/>
      <c r="V43" s="4"/>
      <c r="W43" s="4"/>
      <c r="X43" s="4"/>
      <c r="Y43" s="4"/>
      <c r="Z43" s="4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ht="18.75" x14ac:dyDescent="0.25">
      <c r="A44" s="13">
        <v>37</v>
      </c>
      <c r="B44" s="28" t="s">
        <v>24</v>
      </c>
      <c r="C44" s="29">
        <f>5+95</f>
        <v>100</v>
      </c>
      <c r="D44" s="29" t="s">
        <v>44</v>
      </c>
      <c r="E44" s="23"/>
      <c r="F44" s="23"/>
      <c r="G44" s="23"/>
      <c r="H44" s="23"/>
      <c r="I44" s="26"/>
      <c r="J44" s="10">
        <f t="shared" si="0"/>
        <v>0</v>
      </c>
      <c r="K44" s="24"/>
      <c r="L44" s="23"/>
      <c r="M44" s="25"/>
      <c r="N44" s="25"/>
      <c r="O44" s="23"/>
      <c r="P44" s="25"/>
      <c r="Q44" s="27" t="s">
        <v>55</v>
      </c>
      <c r="R44" s="30"/>
      <c r="S44" s="4"/>
      <c r="T44" s="4"/>
      <c r="U44" s="4"/>
      <c r="V44" s="4"/>
      <c r="W44" s="4"/>
      <c r="X44" s="4"/>
      <c r="Y44" s="4"/>
      <c r="Z44" s="4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ht="18.75" x14ac:dyDescent="0.25">
      <c r="A45" s="13">
        <v>38</v>
      </c>
      <c r="B45" s="28" t="s">
        <v>84</v>
      </c>
      <c r="C45" s="29">
        <f>0+100</f>
        <v>100</v>
      </c>
      <c r="D45" s="29" t="s">
        <v>44</v>
      </c>
      <c r="E45" s="23"/>
      <c r="F45" s="23"/>
      <c r="G45" s="23"/>
      <c r="H45" s="23"/>
      <c r="I45" s="26"/>
      <c r="J45" s="10"/>
      <c r="K45" s="24"/>
      <c r="L45" s="23"/>
      <c r="M45" s="25"/>
      <c r="N45" s="25"/>
      <c r="O45" s="23"/>
      <c r="P45" s="25"/>
      <c r="Q45" s="27" t="s">
        <v>55</v>
      </c>
      <c r="R45" s="30"/>
      <c r="S45" s="4"/>
      <c r="T45" s="4"/>
      <c r="U45" s="4"/>
      <c r="V45" s="4"/>
      <c r="W45" s="4"/>
      <c r="X45" s="4"/>
      <c r="Y45" s="4"/>
      <c r="Z45" s="4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ht="18.75" x14ac:dyDescent="0.25">
      <c r="A46" s="13">
        <v>39</v>
      </c>
      <c r="B46" s="28" t="s">
        <v>19</v>
      </c>
      <c r="C46" s="29">
        <f>2+18</f>
        <v>20</v>
      </c>
      <c r="D46" s="29" t="s">
        <v>14</v>
      </c>
      <c r="E46" s="23"/>
      <c r="F46" s="23"/>
      <c r="G46" s="23"/>
      <c r="H46" s="23"/>
      <c r="I46" s="26"/>
      <c r="J46" s="10">
        <f>I46*E46</f>
        <v>0</v>
      </c>
      <c r="K46" s="24"/>
      <c r="L46" s="23"/>
      <c r="M46" s="25"/>
      <c r="N46" s="25"/>
      <c r="O46" s="23"/>
      <c r="P46" s="25"/>
      <c r="Q46" s="27" t="s">
        <v>55</v>
      </c>
      <c r="R46" s="30"/>
      <c r="S46" s="4"/>
      <c r="T46" s="4"/>
      <c r="U46" s="4"/>
      <c r="V46" s="4"/>
      <c r="W46" s="4"/>
      <c r="X46" s="4"/>
      <c r="Y46" s="4"/>
      <c r="Z46" s="4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ht="18.75" x14ac:dyDescent="0.25">
      <c r="A47" s="13">
        <v>40</v>
      </c>
      <c r="B47" s="28" t="s">
        <v>25</v>
      </c>
      <c r="C47" s="29">
        <f>1+19</f>
        <v>20</v>
      </c>
      <c r="D47" s="29" t="s">
        <v>14</v>
      </c>
      <c r="E47" s="23"/>
      <c r="F47" s="23"/>
      <c r="G47" s="23"/>
      <c r="H47" s="23"/>
      <c r="I47" s="26"/>
      <c r="J47" s="10">
        <f t="shared" si="0"/>
        <v>0</v>
      </c>
      <c r="K47" s="24"/>
      <c r="L47" s="23"/>
      <c r="M47" s="25"/>
      <c r="N47" s="25"/>
      <c r="O47" s="23"/>
      <c r="P47" s="25"/>
      <c r="Q47" s="27" t="s">
        <v>55</v>
      </c>
      <c r="R47" s="30"/>
      <c r="S47" s="4"/>
      <c r="T47" s="4"/>
      <c r="U47" s="4"/>
      <c r="V47" s="4"/>
      <c r="W47" s="4"/>
      <c r="X47" s="4"/>
      <c r="Y47" s="4"/>
      <c r="Z47" s="4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ht="18.75" x14ac:dyDescent="0.25">
      <c r="A48" s="13">
        <v>41</v>
      </c>
      <c r="B48" s="28" t="s">
        <v>51</v>
      </c>
      <c r="C48" s="29">
        <f>1+19</f>
        <v>20</v>
      </c>
      <c r="D48" s="29" t="s">
        <v>14</v>
      </c>
      <c r="E48" s="23"/>
      <c r="F48" s="23"/>
      <c r="G48" s="23"/>
      <c r="H48" s="23"/>
      <c r="I48" s="26"/>
      <c r="J48" s="10">
        <f t="shared" si="0"/>
        <v>0</v>
      </c>
      <c r="K48" s="24"/>
      <c r="L48" s="23"/>
      <c r="M48" s="25"/>
      <c r="N48" s="25"/>
      <c r="O48" s="23"/>
      <c r="P48" s="25"/>
      <c r="Q48" s="27" t="s">
        <v>55</v>
      </c>
      <c r="R48" s="30"/>
      <c r="S48" s="4"/>
      <c r="T48" s="4"/>
      <c r="U48" s="4"/>
      <c r="V48" s="4"/>
      <c r="W48" s="4"/>
      <c r="X48" s="4"/>
      <c r="Y48" s="4"/>
      <c r="Z48" s="4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 ht="18.75" x14ac:dyDescent="0.25">
      <c r="A49" s="13">
        <v>42</v>
      </c>
      <c r="B49" s="28" t="s">
        <v>70</v>
      </c>
      <c r="C49" s="29">
        <f>0+50</f>
        <v>50</v>
      </c>
      <c r="D49" s="29" t="s">
        <v>14</v>
      </c>
      <c r="E49" s="23"/>
      <c r="F49" s="23"/>
      <c r="G49" s="23"/>
      <c r="H49" s="23"/>
      <c r="I49" s="26"/>
      <c r="J49" s="10"/>
      <c r="K49" s="24"/>
      <c r="L49" s="23"/>
      <c r="M49" s="25"/>
      <c r="N49" s="25"/>
      <c r="O49" s="23"/>
      <c r="P49" s="25"/>
      <c r="Q49" s="27" t="s">
        <v>55</v>
      </c>
      <c r="R49" s="30"/>
      <c r="S49" s="4"/>
      <c r="T49" s="4"/>
      <c r="U49" s="4"/>
      <c r="V49" s="4"/>
      <c r="W49" s="4"/>
      <c r="X49" s="4"/>
      <c r="Y49" s="4"/>
      <c r="Z49" s="4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ht="18.75" x14ac:dyDescent="0.25">
      <c r="A50" s="13">
        <v>43</v>
      </c>
      <c r="B50" s="28" t="s">
        <v>69</v>
      </c>
      <c r="C50" s="29">
        <f>0+100</f>
        <v>100</v>
      </c>
      <c r="D50" s="29" t="s">
        <v>14</v>
      </c>
      <c r="E50" s="23"/>
      <c r="F50" s="23"/>
      <c r="G50" s="23"/>
      <c r="H50" s="23"/>
      <c r="I50" s="26"/>
      <c r="J50" s="10"/>
      <c r="K50" s="24"/>
      <c r="L50" s="23"/>
      <c r="M50" s="25"/>
      <c r="N50" s="25"/>
      <c r="O50" s="23"/>
      <c r="P50" s="25"/>
      <c r="Q50" s="27" t="s">
        <v>55</v>
      </c>
      <c r="R50" s="30"/>
      <c r="S50" s="4"/>
      <c r="T50" s="4"/>
      <c r="U50" s="4"/>
      <c r="V50" s="4"/>
      <c r="W50" s="4"/>
      <c r="X50" s="4"/>
      <c r="Y50" s="4"/>
      <c r="Z50" s="4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spans="1:37" ht="31.5" x14ac:dyDescent="0.25">
      <c r="A51" s="13">
        <v>44</v>
      </c>
      <c r="B51" s="28" t="s">
        <v>77</v>
      </c>
      <c r="C51" s="29">
        <f>0+100</f>
        <v>100</v>
      </c>
      <c r="D51" s="29" t="s">
        <v>14</v>
      </c>
      <c r="E51" s="23"/>
      <c r="F51" s="23"/>
      <c r="G51" s="23"/>
      <c r="H51" s="23"/>
      <c r="I51" s="26"/>
      <c r="J51" s="10"/>
      <c r="K51" s="24"/>
      <c r="L51" s="23"/>
      <c r="M51" s="25"/>
      <c r="N51" s="25"/>
      <c r="O51" s="23"/>
      <c r="P51" s="25"/>
      <c r="Q51" s="27" t="s">
        <v>55</v>
      </c>
      <c r="R51" s="30"/>
      <c r="S51" s="4"/>
      <c r="T51" s="4"/>
      <c r="U51" s="4"/>
      <c r="V51" s="4"/>
      <c r="W51" s="4"/>
      <c r="X51" s="4"/>
      <c r="Y51" s="4"/>
      <c r="Z51" s="4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1:37" ht="18.75" x14ac:dyDescent="0.25">
      <c r="A52" s="13">
        <v>45</v>
      </c>
      <c r="B52" s="28" t="s">
        <v>78</v>
      </c>
      <c r="C52" s="29">
        <f>0+30</f>
        <v>30</v>
      </c>
      <c r="D52" s="29" t="s">
        <v>14</v>
      </c>
      <c r="E52" s="23"/>
      <c r="F52" s="23"/>
      <c r="G52" s="23"/>
      <c r="H52" s="23"/>
      <c r="I52" s="26"/>
      <c r="J52" s="10"/>
      <c r="K52" s="24"/>
      <c r="L52" s="23"/>
      <c r="M52" s="25"/>
      <c r="N52" s="25"/>
      <c r="O52" s="23"/>
      <c r="P52" s="25"/>
      <c r="Q52" s="27" t="s">
        <v>55</v>
      </c>
      <c r="R52" s="30"/>
      <c r="S52" s="4"/>
      <c r="T52" s="4"/>
      <c r="U52" s="4"/>
      <c r="V52" s="4"/>
      <c r="W52" s="4"/>
      <c r="X52" s="4"/>
      <c r="Y52" s="4"/>
      <c r="Z52" s="4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ht="18.75" x14ac:dyDescent="0.25">
      <c r="A53" s="13">
        <v>46</v>
      </c>
      <c r="B53" s="28" t="s">
        <v>22</v>
      </c>
      <c r="C53" s="29">
        <f>3+97</f>
        <v>100</v>
      </c>
      <c r="D53" s="29" t="s">
        <v>14</v>
      </c>
      <c r="E53" s="23"/>
      <c r="F53" s="23"/>
      <c r="G53" s="23"/>
      <c r="H53" s="23"/>
      <c r="I53" s="26"/>
      <c r="J53" s="10">
        <f t="shared" si="0"/>
        <v>0</v>
      </c>
      <c r="K53" s="24"/>
      <c r="L53" s="23"/>
      <c r="M53" s="25"/>
      <c r="N53" s="25"/>
      <c r="O53" s="23"/>
      <c r="P53" s="25"/>
      <c r="Q53" s="27" t="s">
        <v>55</v>
      </c>
      <c r="R53" s="30"/>
      <c r="S53" s="4"/>
      <c r="T53" s="4"/>
      <c r="U53" s="4"/>
      <c r="V53" s="4"/>
      <c r="W53" s="4"/>
      <c r="X53" s="4"/>
      <c r="Y53" s="4"/>
      <c r="Z53" s="4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ht="18.75" x14ac:dyDescent="0.25">
      <c r="A54" s="13">
        <v>47</v>
      </c>
      <c r="B54" s="28" t="s">
        <v>45</v>
      </c>
      <c r="C54" s="29">
        <v>500</v>
      </c>
      <c r="D54" s="29" t="s">
        <v>46</v>
      </c>
      <c r="E54" s="23"/>
      <c r="F54" s="23"/>
      <c r="G54" s="23"/>
      <c r="H54" s="23"/>
      <c r="I54" s="26"/>
      <c r="J54" s="10">
        <f t="shared" si="0"/>
        <v>0</v>
      </c>
      <c r="K54" s="24"/>
      <c r="L54" s="23"/>
      <c r="M54" s="25"/>
      <c r="N54" s="25"/>
      <c r="O54" s="23"/>
      <c r="P54" s="25"/>
      <c r="Q54" s="27" t="s">
        <v>55</v>
      </c>
      <c r="R54" s="30"/>
      <c r="S54" s="4"/>
      <c r="T54" s="4"/>
      <c r="U54" s="4"/>
      <c r="V54" s="4"/>
      <c r="W54" s="4"/>
      <c r="X54" s="4"/>
      <c r="Y54" s="4"/>
      <c r="Z54" s="4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 ht="47.25" x14ac:dyDescent="0.25">
      <c r="A55" s="13">
        <v>48</v>
      </c>
      <c r="B55" s="28" t="s">
        <v>67</v>
      </c>
      <c r="C55" s="29">
        <f>0+5</f>
        <v>5</v>
      </c>
      <c r="D55" s="29" t="s">
        <v>14</v>
      </c>
      <c r="E55" s="23"/>
      <c r="F55" s="23"/>
      <c r="G55" s="23"/>
      <c r="H55" s="23"/>
      <c r="I55" s="26"/>
      <c r="J55" s="10"/>
      <c r="K55" s="24"/>
      <c r="L55" s="23"/>
      <c r="M55" s="25"/>
      <c r="N55" s="25"/>
      <c r="O55" s="23"/>
      <c r="P55" s="25"/>
      <c r="Q55" s="27" t="s">
        <v>55</v>
      </c>
      <c r="R55" s="30"/>
      <c r="S55" s="4"/>
      <c r="T55" s="4"/>
      <c r="U55" s="4"/>
      <c r="V55" s="4"/>
      <c r="W55" s="4"/>
      <c r="X55" s="4"/>
      <c r="Y55" s="4"/>
      <c r="Z55" s="4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1:37" ht="18.75" x14ac:dyDescent="0.25">
      <c r="A56" s="13">
        <v>49</v>
      </c>
      <c r="B56" s="28" t="s">
        <v>79</v>
      </c>
      <c r="C56" s="29">
        <f>0+5</f>
        <v>5</v>
      </c>
      <c r="D56" s="29" t="s">
        <v>14</v>
      </c>
      <c r="E56" s="23"/>
      <c r="F56" s="23"/>
      <c r="G56" s="23"/>
      <c r="H56" s="23"/>
      <c r="I56" s="26"/>
      <c r="J56" s="10"/>
      <c r="K56" s="24"/>
      <c r="L56" s="23"/>
      <c r="M56" s="25"/>
      <c r="N56" s="25"/>
      <c r="O56" s="23"/>
      <c r="P56" s="25"/>
      <c r="Q56" s="27" t="s">
        <v>55</v>
      </c>
      <c r="R56" s="30"/>
      <c r="S56" s="4"/>
      <c r="T56" s="4"/>
      <c r="U56" s="4"/>
      <c r="V56" s="4"/>
      <c r="W56" s="4"/>
      <c r="X56" s="4"/>
      <c r="Y56" s="4"/>
      <c r="Z56" s="4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ht="18.75" x14ac:dyDescent="0.25">
      <c r="A57" s="13">
        <v>50</v>
      </c>
      <c r="B57" s="28" t="s">
        <v>47</v>
      </c>
      <c r="C57" s="29">
        <f>0+10</f>
        <v>10</v>
      </c>
      <c r="D57" s="29" t="s">
        <v>14</v>
      </c>
      <c r="E57" s="23"/>
      <c r="F57" s="23"/>
      <c r="G57" s="23"/>
      <c r="H57" s="23"/>
      <c r="I57" s="26"/>
      <c r="J57" s="10">
        <f>I57*E57</f>
        <v>0</v>
      </c>
      <c r="K57" s="24"/>
      <c r="L57" s="23"/>
      <c r="M57" s="25"/>
      <c r="N57" s="25"/>
      <c r="O57" s="23"/>
      <c r="P57" s="25"/>
      <c r="Q57" s="27" t="s">
        <v>55</v>
      </c>
      <c r="R57" s="30"/>
      <c r="S57" s="4"/>
      <c r="T57" s="4"/>
      <c r="U57" s="4"/>
      <c r="V57" s="4"/>
      <c r="W57" s="4"/>
      <c r="X57" s="4"/>
      <c r="Y57" s="4"/>
      <c r="Z57" s="4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ht="18.75" x14ac:dyDescent="0.25">
      <c r="A58" s="13">
        <v>51</v>
      </c>
      <c r="B58" s="28" t="s">
        <v>71</v>
      </c>
      <c r="C58" s="29">
        <f>0+20</f>
        <v>20</v>
      </c>
      <c r="D58" s="29" t="s">
        <v>14</v>
      </c>
      <c r="E58" s="23"/>
      <c r="F58" s="23"/>
      <c r="G58" s="23"/>
      <c r="H58" s="23"/>
      <c r="I58" s="26"/>
      <c r="J58" s="10"/>
      <c r="K58" s="24"/>
      <c r="L58" s="23"/>
      <c r="M58" s="25"/>
      <c r="N58" s="25"/>
      <c r="O58" s="23"/>
      <c r="P58" s="25"/>
      <c r="Q58" s="27" t="s">
        <v>55</v>
      </c>
      <c r="R58" s="30"/>
      <c r="S58" s="4"/>
      <c r="T58" s="4"/>
      <c r="U58" s="4"/>
      <c r="V58" s="4"/>
      <c r="W58" s="4"/>
      <c r="X58" s="4"/>
      <c r="Y58" s="4"/>
      <c r="Z58" s="4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ht="18.75" x14ac:dyDescent="0.25">
      <c r="A59" s="13">
        <v>52</v>
      </c>
      <c r="B59" s="28" t="s">
        <v>75</v>
      </c>
      <c r="C59" s="29">
        <f>0+20</f>
        <v>20</v>
      </c>
      <c r="D59" s="29" t="s">
        <v>14</v>
      </c>
      <c r="E59" s="23"/>
      <c r="F59" s="23"/>
      <c r="G59" s="23"/>
      <c r="H59" s="23"/>
      <c r="I59" s="26"/>
      <c r="J59" s="10"/>
      <c r="K59" s="24"/>
      <c r="L59" s="23"/>
      <c r="M59" s="25"/>
      <c r="N59" s="25"/>
      <c r="O59" s="23"/>
      <c r="P59" s="25"/>
      <c r="Q59" s="27" t="s">
        <v>55</v>
      </c>
      <c r="R59" s="30"/>
      <c r="S59" s="4"/>
      <c r="T59" s="4"/>
      <c r="U59" s="4"/>
      <c r="V59" s="4"/>
      <c r="W59" s="4"/>
      <c r="X59" s="4"/>
      <c r="Y59" s="4"/>
      <c r="Z59" s="4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ht="31.5" x14ac:dyDescent="0.25">
      <c r="A60" s="13">
        <v>53</v>
      </c>
      <c r="B60" s="28" t="s">
        <v>68</v>
      </c>
      <c r="C60" s="29">
        <f>0+20</f>
        <v>20</v>
      </c>
      <c r="D60" s="29" t="s">
        <v>14</v>
      </c>
      <c r="E60" s="23"/>
      <c r="F60" s="23"/>
      <c r="G60" s="23"/>
      <c r="H60" s="23"/>
      <c r="I60" s="26"/>
      <c r="J60" s="10"/>
      <c r="K60" s="24"/>
      <c r="L60" s="23"/>
      <c r="M60" s="25"/>
      <c r="N60" s="25"/>
      <c r="O60" s="23"/>
      <c r="P60" s="25"/>
      <c r="Q60" s="27" t="s">
        <v>55</v>
      </c>
      <c r="R60" s="30"/>
      <c r="S60" s="4"/>
      <c r="T60" s="4"/>
      <c r="U60" s="4"/>
      <c r="V60" s="4"/>
      <c r="W60" s="4"/>
      <c r="X60" s="4"/>
      <c r="Y60" s="4"/>
      <c r="Z60" s="4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1:37" ht="31.5" x14ac:dyDescent="0.25">
      <c r="A61" s="13">
        <v>54</v>
      </c>
      <c r="B61" s="28" t="s">
        <v>80</v>
      </c>
      <c r="C61" s="29">
        <f>0+5</f>
        <v>5</v>
      </c>
      <c r="D61" s="29" t="s">
        <v>14</v>
      </c>
      <c r="E61" s="23"/>
      <c r="F61" s="23"/>
      <c r="G61" s="23"/>
      <c r="H61" s="23"/>
      <c r="I61" s="26"/>
      <c r="J61" s="10"/>
      <c r="K61" s="24"/>
      <c r="L61" s="23"/>
      <c r="M61" s="25"/>
      <c r="N61" s="25"/>
      <c r="O61" s="23"/>
      <c r="P61" s="25"/>
      <c r="Q61" s="27" t="s">
        <v>55</v>
      </c>
      <c r="R61" s="30"/>
      <c r="S61" s="4"/>
      <c r="T61" s="4"/>
      <c r="U61" s="4"/>
      <c r="V61" s="4"/>
      <c r="W61" s="4"/>
      <c r="X61" s="4"/>
      <c r="Y61" s="4"/>
      <c r="Z61" s="4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spans="1:37" ht="31.5" x14ac:dyDescent="0.25">
      <c r="A62" s="13">
        <v>55</v>
      </c>
      <c r="B62" s="28" t="s">
        <v>81</v>
      </c>
      <c r="C62" s="29">
        <f>1+4</f>
        <v>5</v>
      </c>
      <c r="D62" s="29" t="s">
        <v>14</v>
      </c>
      <c r="E62" s="23"/>
      <c r="F62" s="23"/>
      <c r="G62" s="23"/>
      <c r="H62" s="23"/>
      <c r="I62" s="26"/>
      <c r="J62" s="10">
        <f t="shared" si="0"/>
        <v>0</v>
      </c>
      <c r="K62" s="24"/>
      <c r="L62" s="23"/>
      <c r="M62" s="25"/>
      <c r="N62" s="25"/>
      <c r="O62" s="23"/>
      <c r="P62" s="25"/>
      <c r="Q62" s="27" t="s">
        <v>55</v>
      </c>
      <c r="R62" s="30"/>
      <c r="S62" s="4"/>
      <c r="T62" s="4"/>
      <c r="U62" s="4"/>
      <c r="V62" s="4"/>
      <c r="W62" s="4"/>
      <c r="X62" s="4"/>
      <c r="Y62" s="4"/>
      <c r="Z62" s="4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</row>
    <row r="63" spans="1:37" ht="31.5" x14ac:dyDescent="0.25">
      <c r="A63" s="13">
        <v>56</v>
      </c>
      <c r="B63" s="28" t="s">
        <v>33</v>
      </c>
      <c r="C63" s="29">
        <v>100</v>
      </c>
      <c r="D63" s="29" t="s">
        <v>14</v>
      </c>
      <c r="E63" s="23"/>
      <c r="F63" s="23"/>
      <c r="G63" s="23"/>
      <c r="H63" s="23"/>
      <c r="I63" s="26"/>
      <c r="J63" s="10">
        <f t="shared" si="0"/>
        <v>0</v>
      </c>
      <c r="K63" s="24"/>
      <c r="L63" s="23"/>
      <c r="M63" s="25"/>
      <c r="N63" s="25"/>
      <c r="O63" s="23"/>
      <c r="P63" s="25"/>
      <c r="Q63" s="27" t="s">
        <v>53</v>
      </c>
      <c r="R63" s="30"/>
      <c r="S63" s="4"/>
      <c r="T63" s="4"/>
      <c r="U63" s="4"/>
      <c r="V63" s="4"/>
      <c r="W63" s="4"/>
      <c r="X63" s="4"/>
      <c r="Y63" s="4"/>
      <c r="Z63" s="4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</row>
    <row r="64" spans="1:37" ht="18.75" x14ac:dyDescent="0.25">
      <c r="A64" s="13">
        <v>57</v>
      </c>
      <c r="B64" s="28" t="s">
        <v>49</v>
      </c>
      <c r="C64" s="29">
        <f>10+90</f>
        <v>100</v>
      </c>
      <c r="D64" s="29" t="s">
        <v>14</v>
      </c>
      <c r="E64" s="23"/>
      <c r="F64" s="23"/>
      <c r="G64" s="23"/>
      <c r="H64" s="23"/>
      <c r="I64" s="26"/>
      <c r="J64" s="10">
        <f t="shared" si="0"/>
        <v>0</v>
      </c>
      <c r="K64" s="24"/>
      <c r="L64" s="23"/>
      <c r="M64" s="25"/>
      <c r="N64" s="25"/>
      <c r="O64" s="23"/>
      <c r="P64" s="25"/>
      <c r="Q64" s="27" t="s">
        <v>55</v>
      </c>
      <c r="R64" s="30"/>
      <c r="S64" s="4"/>
      <c r="T64" s="4"/>
      <c r="U64" s="4"/>
      <c r="V64" s="4"/>
      <c r="W64" s="4"/>
      <c r="X64" s="4"/>
      <c r="Y64" s="4"/>
      <c r="Z64" s="4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spans="1:37" ht="18.75" x14ac:dyDescent="0.25">
      <c r="A65" s="13">
        <v>58</v>
      </c>
      <c r="B65" s="28" t="s">
        <v>48</v>
      </c>
      <c r="C65" s="29">
        <f>10+20</f>
        <v>30</v>
      </c>
      <c r="D65" s="29" t="s">
        <v>14</v>
      </c>
      <c r="E65" s="23"/>
      <c r="F65" s="23"/>
      <c r="G65" s="23"/>
      <c r="H65" s="23"/>
      <c r="I65" s="26"/>
      <c r="J65" s="10">
        <f t="shared" si="0"/>
        <v>0</v>
      </c>
      <c r="K65" s="24"/>
      <c r="L65" s="23"/>
      <c r="M65" s="25"/>
      <c r="N65" s="25"/>
      <c r="O65" s="23"/>
      <c r="P65" s="25"/>
      <c r="Q65" s="27" t="s">
        <v>55</v>
      </c>
      <c r="R65" s="30"/>
      <c r="S65" s="4"/>
      <c r="T65" s="4"/>
      <c r="U65" s="4"/>
      <c r="V65" s="4"/>
      <c r="W65" s="4"/>
      <c r="X65" s="4"/>
      <c r="Y65" s="4"/>
      <c r="Z65" s="4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</row>
    <row r="66" spans="1:37" ht="18.75" x14ac:dyDescent="0.25">
      <c r="A66" s="13">
        <v>59</v>
      </c>
      <c r="B66" s="28" t="s">
        <v>42</v>
      </c>
      <c r="C66" s="29">
        <f>5+95</f>
        <v>100</v>
      </c>
      <c r="D66" s="29" t="s">
        <v>14</v>
      </c>
      <c r="E66" s="23"/>
      <c r="F66" s="23"/>
      <c r="G66" s="23"/>
      <c r="H66" s="23"/>
      <c r="I66" s="26"/>
      <c r="J66" s="10">
        <f t="shared" si="0"/>
        <v>0</v>
      </c>
      <c r="K66" s="24"/>
      <c r="L66" s="23"/>
      <c r="M66" s="25"/>
      <c r="N66" s="25"/>
      <c r="O66" s="23"/>
      <c r="P66" s="25"/>
      <c r="Q66" s="27" t="s">
        <v>55</v>
      </c>
      <c r="R66" s="30"/>
      <c r="S66" s="4"/>
      <c r="T66" s="4"/>
      <c r="U66" s="4"/>
      <c r="V66" s="4"/>
      <c r="W66" s="4"/>
      <c r="X66" s="4"/>
      <c r="Y66" s="4"/>
      <c r="Z66" s="4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spans="1:37" ht="18.75" x14ac:dyDescent="0.25">
      <c r="A67" s="13">
        <v>60</v>
      </c>
      <c r="B67" s="28" t="s">
        <v>43</v>
      </c>
      <c r="C67" s="29">
        <f>1+19</f>
        <v>20</v>
      </c>
      <c r="D67" s="29" t="s">
        <v>14</v>
      </c>
      <c r="E67" s="23"/>
      <c r="F67" s="23"/>
      <c r="G67" s="23"/>
      <c r="H67" s="23"/>
      <c r="I67" s="26"/>
      <c r="J67" s="10">
        <f t="shared" si="0"/>
        <v>0</v>
      </c>
      <c r="K67" s="24"/>
      <c r="L67" s="23"/>
      <c r="M67" s="25"/>
      <c r="N67" s="25"/>
      <c r="O67" s="23"/>
      <c r="P67" s="25"/>
      <c r="Q67" s="27" t="s">
        <v>55</v>
      </c>
      <c r="R67" s="30"/>
      <c r="S67" s="4"/>
      <c r="T67" s="4"/>
      <c r="U67" s="4"/>
      <c r="V67" s="4"/>
      <c r="W67" s="4"/>
      <c r="X67" s="4"/>
      <c r="Y67" s="4"/>
      <c r="Z67" s="4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</sheetData>
  <autoFilter ref="A7:R7" xr:uid="{00000000-0001-0000-0000-000000000000}"/>
  <mergeCells count="3">
    <mergeCell ref="D2:D5"/>
    <mergeCell ref="E2:M3"/>
    <mergeCell ref="E4:M5"/>
  </mergeCells>
  <pageMargins left="0" right="0" top="0" bottom="0.5" header="0" footer="0"/>
  <pageSetup paperSize="9" scale="38" orientation="landscape" r:id="rId1"/>
  <ignoredErrors>
    <ignoredError sqref="C15 C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01-2026</vt:lpstr>
      <vt:lpstr>'01-2026'!Print_Area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</dc:creator>
  <cp:lastModifiedBy>Durar  Mamoun Omer Abulgassim</cp:lastModifiedBy>
  <dcterms:created xsi:type="dcterms:W3CDTF">2006-09-16T00:00:00Z</dcterms:created>
  <dcterms:modified xsi:type="dcterms:W3CDTF">2026-03-08T08:02:25Z</dcterms:modified>
</cp:coreProperties>
</file>